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hlAG_GI\2_Veröffentlichungen\GJ 2023_24\Q4\Daten Finanz\"/>
    </mc:Choice>
  </mc:AlternateContent>
  <xr:revisionPtr revIDLastSave="0" documentId="13_ncr:1_{F54D2758-AE97-4B52-9555-A93551B5CB86}" xr6:coauthVersionLast="47" xr6:coauthVersionMax="47" xr10:uidLastSave="{00000000-0000-0000-0000-000000000000}"/>
  <bookViews>
    <workbookView xWindow="28680" yWindow="-120" windowWidth="29040" windowHeight="15840" xr2:uid="{D95CBA64-3002-4C6A-AFCF-FE800887423B}"/>
  </bookViews>
  <sheets>
    <sheet name="Tabelle1" sheetId="1" r:id="rId1"/>
  </sheets>
  <definedNames>
    <definedName name="sn_year">Tabelle1!$B$1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1" l="1"/>
  <c r="G68" i="1"/>
  <c r="F68" i="1"/>
  <c r="H67" i="1"/>
  <c r="G66" i="1"/>
  <c r="F66" i="1"/>
  <c r="H65" i="1"/>
  <c r="H64" i="1"/>
  <c r="H56" i="1" l="1"/>
  <c r="G55" i="1"/>
  <c r="F55" i="1"/>
  <c r="H54" i="1"/>
  <c r="G53" i="1"/>
  <c r="F53" i="1"/>
  <c r="H52" i="1"/>
  <c r="H51" i="1"/>
  <c r="H43" i="1" l="1"/>
  <c r="G42" i="1"/>
  <c r="F42" i="1"/>
  <c r="H41" i="1"/>
  <c r="G40" i="1"/>
  <c r="F40" i="1"/>
  <c r="H39" i="1"/>
  <c r="H38" i="1"/>
  <c r="H28" i="1" l="1"/>
  <c r="G27" i="1"/>
  <c r="F27" i="1"/>
  <c r="H26" i="1"/>
  <c r="G25" i="1"/>
  <c r="F25" i="1"/>
  <c r="H24" i="1"/>
  <c r="H23" i="1"/>
  <c r="H12" i="1"/>
  <c r="H11" i="1"/>
  <c r="H10" i="1"/>
  <c r="G9" i="1"/>
  <c r="F9" i="1"/>
  <c r="H8" i="1"/>
  <c r="G7" i="1"/>
  <c r="F7" i="1"/>
  <c r="H6" i="1"/>
  <c r="H5" i="1"/>
</calcChain>
</file>

<file path=xl/sharedStrings.xml><?xml version="1.0" encoding="utf-8"?>
<sst xmlns="http://schemas.openxmlformats.org/spreadsheetml/2006/main" count="105" uniqueCount="27">
  <si>
    <t>QUARTERLY DEVELOPMENT OF THE voestalpine GROUP</t>
  </si>
  <si>
    <t>In millions of euros</t>
  </si>
  <si>
    <r>
      <t>1</t>
    </r>
    <r>
      <rPr>
        <vertAlign val="superscript"/>
        <sz val="9.5"/>
        <color theme="1"/>
        <rFont val="voestalpine Medium"/>
        <family val="2"/>
      </rPr>
      <t>st</t>
    </r>
    <r>
      <rPr>
        <sz val="9.5"/>
        <color theme="1"/>
        <rFont val="voestalpine Medium"/>
        <family val="2"/>
      </rPr>
      <t xml:space="preserve"> quarter</t>
    </r>
  </si>
  <si>
    <r>
      <t>2</t>
    </r>
    <r>
      <rPr>
        <vertAlign val="superscript"/>
        <sz val="9.5"/>
        <color theme="1"/>
        <rFont val="voestalpine Medium"/>
        <family val="2"/>
      </rPr>
      <t>nd</t>
    </r>
    <r>
      <rPr>
        <sz val="9.5"/>
        <color theme="1"/>
        <rFont val="voestalpine Medium"/>
        <family val="2"/>
      </rPr>
      <t xml:space="preserve"> quarter</t>
    </r>
  </si>
  <si>
    <r>
      <t>3</t>
    </r>
    <r>
      <rPr>
        <vertAlign val="superscript"/>
        <sz val="9.5"/>
        <color theme="1"/>
        <rFont val="voestalpine Medium"/>
        <family val="2"/>
      </rPr>
      <t>rd</t>
    </r>
    <r>
      <rPr>
        <sz val="9.5"/>
        <color theme="1"/>
        <rFont val="voestalpine Medium"/>
        <family val="2"/>
      </rPr>
      <t xml:space="preserve"> quarter</t>
    </r>
  </si>
  <si>
    <r>
      <t>4</t>
    </r>
    <r>
      <rPr>
        <vertAlign val="superscript"/>
        <sz val="9.5"/>
        <color theme="1"/>
        <rFont val="voestalpine Medium"/>
        <family val="2"/>
      </rPr>
      <t>th</t>
    </r>
    <r>
      <rPr>
        <sz val="9.5"/>
        <color theme="1"/>
        <rFont val="voestalpine Medium"/>
        <family val="2"/>
      </rPr>
      <t xml:space="preserve"> quarter</t>
    </r>
  </si>
  <si>
    <t>BY</t>
  </si>
  <si>
    <r>
      <t>2023/24</t>
    </r>
    <r>
      <rPr>
        <vertAlign val="superscript"/>
        <sz val="9.5"/>
        <rFont val="voestalpine Medium"/>
        <family val="2"/>
      </rPr>
      <t>1</t>
    </r>
  </si>
  <si>
    <t>Change 
in %</t>
  </si>
  <si>
    <t>Revenue</t>
  </si>
  <si>
    <t>EBITDA</t>
  </si>
  <si>
    <t>EBITDA margin</t>
  </si>
  <si>
    <t>EBIT</t>
  </si>
  <si>
    <t>EBIT margin</t>
  </si>
  <si>
    <t>Profit before tax</t>
  </si>
  <si>
    <t>Profit after tax</t>
  </si>
  <si>
    <t>Employees (full-time equivalent)</t>
  </si>
  <si>
    <r>
      <rPr>
        <vertAlign val="superscript"/>
        <sz val="7"/>
        <rFont val="voestalpine Light"/>
        <family val="2"/>
      </rPr>
      <t>1</t>
    </r>
    <r>
      <rPr>
        <sz val="7"/>
        <rFont val="voestalpine Light"/>
        <family val="2"/>
      </rPr>
      <t xml:space="preserve"> Business year 2022/23, and 1</t>
    </r>
    <r>
      <rPr>
        <vertAlign val="superscript"/>
        <sz val="7"/>
        <rFont val="voestalpine Light"/>
        <family val="2"/>
      </rPr>
      <t>st</t>
    </r>
    <r>
      <rPr>
        <sz val="7"/>
        <rFont val="voestalpine Light"/>
        <family val="2"/>
      </rPr>
      <t xml:space="preserve"> to 3</t>
    </r>
    <r>
      <rPr>
        <vertAlign val="superscript"/>
        <sz val="7"/>
        <rFont val="voestalpine Light"/>
        <family val="2"/>
      </rPr>
      <t>rd</t>
    </r>
    <r>
      <rPr>
        <sz val="7"/>
        <rFont val="voestalpine Light"/>
        <family val="2"/>
      </rPr>
      <t xml:space="preserve"> quarter 2023/24, retroactively adjusted.</t>
    </r>
  </si>
  <si>
    <r>
      <rPr>
        <vertAlign val="superscript"/>
        <sz val="7"/>
        <rFont val="voestalpine Light"/>
        <family val="2"/>
      </rPr>
      <t>2</t>
    </r>
    <r>
      <rPr>
        <sz val="7"/>
        <rFont val="voestalpine Light"/>
        <family val="2"/>
      </rPr>
      <t xml:space="preserve"> Before deduction of non-controlling interests.</t>
    </r>
  </si>
  <si>
    <t>QUARTERLY DEVELOPMENT OF THE STEEL DIVISION</t>
  </si>
  <si>
    <t>2023/24</t>
  </si>
  <si>
    <t>2022/23</t>
  </si>
  <si>
    <t>QUARTERLY DEVELOPMENT OF THE HIGH PERFORMANCE METALS DIVISION</t>
  </si>
  <si>
    <t>QUARTERLY DEVELOPMENT OF THE METAL ENGINEERING DIVISION</t>
  </si>
  <si>
    <t>QUARTERLY DEVELOPMENT OF THE METAL FORMING DIVISION</t>
  </si>
  <si>
    <r>
      <t>2023/24</t>
    </r>
    <r>
      <rPr>
        <vertAlign val="superscript"/>
        <sz val="9.5"/>
        <color theme="1"/>
        <rFont val="voestalpine Medium"/>
        <family val="2"/>
      </rPr>
      <t>1</t>
    </r>
  </si>
  <si>
    <r>
      <rPr>
        <vertAlign val="superscript"/>
        <sz val="7"/>
        <color theme="1"/>
        <rFont val="voestalpine Light"/>
        <family val="2"/>
      </rPr>
      <t>1</t>
    </r>
    <r>
      <rPr>
        <sz val="7"/>
        <color theme="1"/>
        <rFont val="voestalpine Light"/>
        <family val="2"/>
      </rPr>
      <t xml:space="preserve"> Business year 2022/23, and 1</t>
    </r>
    <r>
      <rPr>
        <vertAlign val="superscript"/>
        <sz val="7"/>
        <color theme="1"/>
        <rFont val="voestalpine Light"/>
        <family val="2"/>
      </rPr>
      <t>st</t>
    </r>
    <r>
      <rPr>
        <sz val="7"/>
        <color theme="1"/>
        <rFont val="voestalpine Light"/>
        <family val="2"/>
      </rPr>
      <t xml:space="preserve"> quarter to 3</t>
    </r>
    <r>
      <rPr>
        <vertAlign val="superscript"/>
        <sz val="7"/>
        <color theme="1"/>
        <rFont val="voestalpine Light"/>
        <family val="2"/>
      </rPr>
      <t>rd</t>
    </r>
    <r>
      <rPr>
        <sz val="7"/>
        <color theme="1"/>
        <rFont val="voestalpine Light"/>
        <family val="2"/>
      </rPr>
      <t xml:space="preserve"> quarter 2023/24, retroactively adjusted.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</si>
</sst>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;\–#,##0.0;0.0"/>
    <numFmt numFmtId="165" formatCode="0.0%"/>
    <numFmt numFmtId="166" formatCode="0.0%;\–0.0%"/>
    <numFmt numFmtId="167" formatCode="#,##0;\–#,##0;0"/>
    <numFmt numFmtId="168" formatCode="0.0\ %;\–0.0\ %"/>
    <numFmt numFmtId="169" formatCode="_-* #,##0.0_-;\-* #,##0.0_-;_-* &quot;-&quot;??_-;_-@_-"/>
    <numFmt numFmtId="170" formatCode="_-* #,##0_-;\-* #,##0_-;_-* &quot;-&quot;??_-;_-@_-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voestalpine Medium"/>
      <family val="2"/>
    </font>
    <font>
      <b/>
      <sz val="9.5"/>
      <color theme="1"/>
      <name val="voestalpine Light"/>
      <family val="2"/>
    </font>
    <font>
      <sz val="7"/>
      <color theme="1"/>
      <name val="voestalpine Light"/>
      <family val="2"/>
    </font>
    <font>
      <vertAlign val="superscript"/>
      <sz val="9.5"/>
      <color theme="1"/>
      <name val="voestalpine Medium"/>
      <family val="2"/>
    </font>
    <font>
      <sz val="9.5"/>
      <color theme="1"/>
      <name val="voestalpine Light"/>
      <family val="2"/>
    </font>
    <font>
      <sz val="9.5"/>
      <name val="voestalpine Medium"/>
      <family val="2"/>
    </font>
    <font>
      <vertAlign val="superscript"/>
      <sz val="9.5"/>
      <name val="voestalpine Medium"/>
      <family val="2"/>
    </font>
    <font>
      <sz val="9.5"/>
      <color rgb="FFFF0000"/>
      <name val="voestalpine Medium"/>
      <family val="2"/>
    </font>
    <font>
      <sz val="9.5"/>
      <name val="voestalpine Light"/>
      <family val="2"/>
    </font>
    <font>
      <sz val="7"/>
      <name val="voestalpine Light"/>
      <family val="2"/>
    </font>
    <font>
      <vertAlign val="superscript"/>
      <sz val="7"/>
      <name val="voestalpine Light"/>
      <family val="2"/>
    </font>
    <font>
      <sz val="9.5"/>
      <color rgb="FFFF0000"/>
      <name val="voestalpine Light"/>
      <family val="2"/>
    </font>
    <font>
      <sz val="7"/>
      <color rgb="FFFF0000"/>
      <name val="voestalpine Light"/>
      <family val="2"/>
    </font>
    <font>
      <sz val="8"/>
      <name val="Arial"/>
      <family val="2"/>
    </font>
    <font>
      <vertAlign val="superscript"/>
      <sz val="7"/>
      <color theme="1"/>
      <name val="voestalpine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C8E1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rgb="FF80808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808080"/>
      </bottom>
      <diagonal/>
    </border>
    <border>
      <left style="thick">
        <color theme="0"/>
      </left>
      <right style="thick">
        <color theme="0"/>
      </right>
      <top/>
      <bottom style="thin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wrapText="1"/>
    </xf>
    <xf numFmtId="0" fontId="2" fillId="0" borderId="4" xfId="0" applyFont="1" applyBorder="1"/>
    <xf numFmtId="0" fontId="9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right" wrapText="1"/>
    </xf>
    <xf numFmtId="0" fontId="6" fillId="0" borderId="7" xfId="0" applyFont="1" applyBorder="1"/>
    <xf numFmtId="164" fontId="10" fillId="0" borderId="8" xfId="0" applyNumberFormat="1" applyFont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5" fontId="6" fillId="0" borderId="8" xfId="2" applyNumberFormat="1" applyFont="1" applyBorder="1" applyAlignment="1">
      <alignment horizontal="right"/>
    </xf>
    <xf numFmtId="165" fontId="10" fillId="0" borderId="8" xfId="2" applyNumberFormat="1" applyFont="1" applyBorder="1" applyAlignment="1">
      <alignment horizontal="right"/>
    </xf>
    <xf numFmtId="165" fontId="6" fillId="2" borderId="8" xfId="2" applyNumberFormat="1" applyFont="1" applyFill="1" applyBorder="1" applyAlignment="1">
      <alignment horizontal="right"/>
    </xf>
    <xf numFmtId="166" fontId="6" fillId="2" borderId="8" xfId="2" applyNumberFormat="1" applyFont="1" applyFill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167" fontId="6" fillId="2" borderId="8" xfId="0" applyNumberFormat="1" applyFont="1" applyFill="1" applyBorder="1" applyAlignment="1">
      <alignment horizontal="right"/>
    </xf>
    <xf numFmtId="167" fontId="6" fillId="0" borderId="8" xfId="0" applyNumberFormat="1" applyFont="1" applyBorder="1" applyAlignment="1">
      <alignment horizontal="right"/>
    </xf>
    <xf numFmtId="0" fontId="6" fillId="0" borderId="4" xfId="0" applyFont="1" applyBorder="1"/>
    <xf numFmtId="167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8" fontId="10" fillId="0" borderId="8" xfId="2" applyNumberFormat="1" applyFont="1" applyBorder="1" applyAlignment="1">
      <alignment horizontal="right"/>
    </xf>
    <xf numFmtId="0" fontId="2" fillId="0" borderId="2" xfId="0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/>
    <xf numFmtId="0" fontId="13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0" fontId="4" fillId="0" borderId="1" xfId="0" applyFont="1" applyBorder="1"/>
    <xf numFmtId="0" fontId="6" fillId="0" borderId="0" xfId="0" applyFont="1"/>
    <xf numFmtId="0" fontId="6" fillId="0" borderId="11" xfId="0" applyFont="1" applyBorder="1" applyAlignment="1">
      <alignment horizontal="right"/>
    </xf>
    <xf numFmtId="0" fontId="6" fillId="0" borderId="13" xfId="0" applyFont="1" applyBorder="1"/>
    <xf numFmtId="164" fontId="6" fillId="2" borderId="14" xfId="0" applyNumberFormat="1" applyFont="1" applyFill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6" fontId="6" fillId="2" borderId="15" xfId="2" applyNumberFormat="1" applyFont="1" applyFill="1" applyBorder="1" applyAlignment="1">
      <alignment horizontal="right"/>
    </xf>
    <xf numFmtId="0" fontId="6" fillId="0" borderId="1" xfId="0" applyFont="1" applyBorder="1"/>
    <xf numFmtId="164" fontId="10" fillId="0" borderId="14" xfId="0" applyNumberFormat="1" applyFont="1" applyBorder="1" applyAlignment="1">
      <alignment horizontal="right"/>
    </xf>
    <xf numFmtId="169" fontId="10" fillId="0" borderId="8" xfId="1" applyNumberFormat="1" applyFont="1" applyBorder="1" applyAlignment="1">
      <alignment horizontal="right"/>
    </xf>
    <xf numFmtId="170" fontId="10" fillId="0" borderId="8" xfId="1" applyNumberFormat="1" applyFont="1" applyBorder="1" applyAlignment="1">
      <alignment horizontal="right"/>
    </xf>
    <xf numFmtId="170" fontId="6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4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523F-4A1C-4555-BB2E-0FE3EB0A7BEE}">
  <dimension ref="A1:H72"/>
  <sheetViews>
    <sheetView tabSelected="1" workbookViewId="0">
      <selection activeCell="H69" sqref="H69"/>
    </sheetView>
  </sheetViews>
  <sheetFormatPr baseColWidth="10" defaultRowHeight="12.75" x14ac:dyDescent="0.2"/>
  <sheetData>
    <row r="1" spans="1:8" x14ac:dyDescent="0.2">
      <c r="A1" s="52" t="s">
        <v>0</v>
      </c>
      <c r="B1" s="53"/>
      <c r="C1" s="53"/>
      <c r="D1" s="53"/>
      <c r="E1" s="53"/>
      <c r="F1" s="53"/>
      <c r="G1" s="53"/>
      <c r="H1" s="53"/>
    </row>
    <row r="2" spans="1:8" ht="14.25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54" t="s">
        <v>6</v>
      </c>
      <c r="G2" s="55"/>
      <c r="H2" s="3"/>
    </row>
    <row r="3" spans="1:8" ht="25.5" x14ac:dyDescent="0.2">
      <c r="A3" s="4"/>
      <c r="B3" s="5" t="s">
        <v>7</v>
      </c>
      <c r="C3" s="5" t="s">
        <v>7</v>
      </c>
      <c r="D3" s="5" t="s">
        <v>7</v>
      </c>
      <c r="E3" s="5" t="s">
        <v>20</v>
      </c>
      <c r="F3" s="5" t="s">
        <v>20</v>
      </c>
      <c r="G3" s="5" t="s">
        <v>21</v>
      </c>
      <c r="H3" s="6" t="s">
        <v>8</v>
      </c>
    </row>
    <row r="4" spans="1:8" x14ac:dyDescent="0.2">
      <c r="A4" s="7"/>
      <c r="B4" s="8"/>
      <c r="C4" s="8"/>
      <c r="D4" s="8"/>
      <c r="E4" s="8"/>
      <c r="F4" s="9"/>
      <c r="G4" s="9"/>
      <c r="H4" s="10"/>
    </row>
    <row r="5" spans="1:8" x14ac:dyDescent="0.2">
      <c r="A5" s="11" t="s">
        <v>9</v>
      </c>
      <c r="B5" s="48">
        <v>4445.7</v>
      </c>
      <c r="C5" s="48">
        <v>4067.1</v>
      </c>
      <c r="D5" s="48">
        <v>3874.8</v>
      </c>
      <c r="E5" s="48">
        <v>4296.7</v>
      </c>
      <c r="F5" s="13">
        <v>16684.3</v>
      </c>
      <c r="G5" s="14">
        <v>18225.099999999999</v>
      </c>
      <c r="H5" s="15">
        <f>(ROUND(F5,1)/ROUND(G5,1)-1)*100</f>
        <v>-8.4542745993163244</v>
      </c>
    </row>
    <row r="6" spans="1:8" x14ac:dyDescent="0.2">
      <c r="A6" s="11" t="s">
        <v>10</v>
      </c>
      <c r="B6" s="48">
        <v>499.4</v>
      </c>
      <c r="C6" s="48">
        <v>404</v>
      </c>
      <c r="D6" s="48">
        <v>363.8</v>
      </c>
      <c r="E6" s="48">
        <v>398.9</v>
      </c>
      <c r="F6" s="13">
        <v>1666.1</v>
      </c>
      <c r="G6" s="14">
        <v>2543.9</v>
      </c>
      <c r="H6" s="15">
        <f>IF(OR(AND(F6&gt;0,G6&lt;0),AND(F6&lt;0,G6&gt;0)),"",(ROUND(F6,1)/ROUND(G6,1)-1)*100)</f>
        <v>-34.506073351939939</v>
      </c>
    </row>
    <row r="7" spans="1:8" x14ac:dyDescent="0.2">
      <c r="A7" s="11" t="s">
        <v>11</v>
      </c>
      <c r="B7" s="17">
        <v>0.112</v>
      </c>
      <c r="C7" s="17">
        <v>9.9000000000000005E-2</v>
      </c>
      <c r="D7" s="17">
        <v>9.4E-2</v>
      </c>
      <c r="E7" s="17">
        <v>9.2999999999999999E-2</v>
      </c>
      <c r="F7" s="18">
        <f>F6/F5</f>
        <v>9.9860347752078304E-2</v>
      </c>
      <c r="G7" s="16">
        <f>G6/G5</f>
        <v>0.13958222451454314</v>
      </c>
      <c r="H7" s="15"/>
    </row>
    <row r="8" spans="1:8" x14ac:dyDescent="0.2">
      <c r="A8" s="11" t="s">
        <v>12</v>
      </c>
      <c r="B8" s="48">
        <v>310.8</v>
      </c>
      <c r="C8" s="48">
        <v>208.54</v>
      </c>
      <c r="D8" s="48">
        <v>177.4</v>
      </c>
      <c r="E8" s="48">
        <v>-127.4</v>
      </c>
      <c r="F8" s="13">
        <v>569.29999999999995</v>
      </c>
      <c r="G8" s="14">
        <v>1622.8</v>
      </c>
      <c r="H8" s="15">
        <f>IF(OR(AND(F8&gt;0,G8&lt;0),AND(F8&lt;0,G8&gt;0)),"",(ROUND(F8,1)/ROUND(G8,1)-1)*100)</f>
        <v>-64.918659107715058</v>
      </c>
    </row>
    <row r="9" spans="1:8" x14ac:dyDescent="0.2">
      <c r="A9" s="11" t="s">
        <v>13</v>
      </c>
      <c r="B9" s="17">
        <v>7.0000000000000007E-2</v>
      </c>
      <c r="C9" s="17">
        <v>5.0999999999999997E-2</v>
      </c>
      <c r="D9" s="17">
        <v>4.5999999999999999E-2</v>
      </c>
      <c r="E9" s="17">
        <v>-0.03</v>
      </c>
      <c r="F9" s="19">
        <f>F8/F5</f>
        <v>3.4121899030825388E-2</v>
      </c>
      <c r="G9" s="16">
        <f>G8/G5</f>
        <v>8.9042035434647823E-2</v>
      </c>
      <c r="H9" s="15"/>
    </row>
    <row r="10" spans="1:8" x14ac:dyDescent="0.2">
      <c r="A10" s="11" t="s">
        <v>14</v>
      </c>
      <c r="B10" s="48">
        <v>273</v>
      </c>
      <c r="C10" s="48">
        <v>154.80000000000001</v>
      </c>
      <c r="D10" s="48">
        <v>130.30000000000001</v>
      </c>
      <c r="E10" s="48">
        <v>-174.7</v>
      </c>
      <c r="F10" s="13">
        <v>383.4</v>
      </c>
      <c r="G10" s="14">
        <v>1489.4</v>
      </c>
      <c r="H10" s="15">
        <f>IF(OR(AND(F10&gt;0,G10&lt;0),AND(F10&lt;0,G10&gt;0)),"",(ROUND(F10,1)/ROUND(G10,1)-1)*100)</f>
        <v>-74.258090506244116</v>
      </c>
    </row>
    <row r="11" spans="1:8" x14ac:dyDescent="0.2">
      <c r="A11" s="11" t="s">
        <v>15</v>
      </c>
      <c r="B11" s="48">
        <v>212.8</v>
      </c>
      <c r="C11" s="48">
        <v>108</v>
      </c>
      <c r="D11" s="48">
        <v>93.9</v>
      </c>
      <c r="E11" s="48">
        <v>-207.6</v>
      </c>
      <c r="F11" s="13">
        <v>207.1</v>
      </c>
      <c r="G11" s="14">
        <v>1177.3</v>
      </c>
      <c r="H11" s="15">
        <f>IF(OR(AND(F11&gt;0,G11&lt;0),AND(F11&lt;0,G11&gt;0)),"",(ROUND(F11,1)/ROUND(G11,1)-1)*100)</f>
        <v>-82.408901724284377</v>
      </c>
    </row>
    <row r="12" spans="1:8" x14ac:dyDescent="0.2">
      <c r="A12" s="11" t="s">
        <v>16</v>
      </c>
      <c r="B12" s="49">
        <v>51164</v>
      </c>
      <c r="C12" s="49">
        <v>51212</v>
      </c>
      <c r="D12" s="49">
        <v>50712</v>
      </c>
      <c r="E12" s="49">
        <v>51589</v>
      </c>
      <c r="F12" s="21">
        <v>51589</v>
      </c>
      <c r="G12" s="22">
        <v>51202</v>
      </c>
      <c r="H12" s="15">
        <f>(ROUND(F12,1)/ROUND(G12,1)-1)*100</f>
        <v>0.75582985039646111</v>
      </c>
    </row>
    <row r="13" spans="1:8" x14ac:dyDescent="0.2">
      <c r="A13" s="23"/>
      <c r="B13" s="50"/>
      <c r="C13" s="50"/>
      <c r="D13" s="50"/>
      <c r="E13" s="50"/>
      <c r="F13" s="24"/>
      <c r="G13" s="24"/>
      <c r="H13" s="25"/>
    </row>
    <row r="14" spans="1:8" x14ac:dyDescent="0.2">
      <c r="A14" s="59" t="s">
        <v>17</v>
      </c>
      <c r="B14" s="59"/>
      <c r="C14" s="59"/>
      <c r="D14" s="59"/>
      <c r="E14" s="59"/>
      <c r="F14" s="59"/>
      <c r="G14" s="59"/>
      <c r="H14" s="59"/>
    </row>
    <row r="15" spans="1:8" x14ac:dyDescent="0.2">
      <c r="A15" s="60" t="s">
        <v>18</v>
      </c>
      <c r="B15" s="60"/>
      <c r="C15" s="60"/>
      <c r="D15" s="60"/>
      <c r="E15" s="60"/>
      <c r="F15" s="60"/>
      <c r="G15" s="60"/>
      <c r="H15" s="60"/>
    </row>
    <row r="18" spans="1:8" x14ac:dyDescent="0.2">
      <c r="A18" s="52" t="s">
        <v>19</v>
      </c>
      <c r="B18" s="53"/>
      <c r="C18" s="53"/>
      <c r="D18" s="53"/>
      <c r="E18" s="53"/>
      <c r="F18" s="53"/>
      <c r="G18" s="53"/>
      <c r="H18" s="40"/>
    </row>
    <row r="19" spans="1:8" x14ac:dyDescent="0.2">
      <c r="A19" s="1" t="s">
        <v>1</v>
      </c>
      <c r="B19" s="2"/>
      <c r="C19" s="2"/>
      <c r="D19" s="2"/>
      <c r="E19" s="2"/>
      <c r="F19" s="54" t="s">
        <v>6</v>
      </c>
      <c r="G19" s="55"/>
      <c r="H19" s="27"/>
    </row>
    <row r="20" spans="1:8" ht="14.25" x14ac:dyDescent="0.2">
      <c r="A20" s="4"/>
      <c r="B20" s="29" t="s">
        <v>2</v>
      </c>
      <c r="C20" s="29" t="s">
        <v>3</v>
      </c>
      <c r="D20" s="29" t="s">
        <v>4</v>
      </c>
      <c r="E20" s="29" t="s">
        <v>5</v>
      </c>
      <c r="F20" s="28" t="s">
        <v>20</v>
      </c>
      <c r="G20" s="5" t="s">
        <v>21</v>
      </c>
      <c r="H20" s="56" t="s">
        <v>8</v>
      </c>
    </row>
    <row r="21" spans="1:8" x14ac:dyDescent="0.2">
      <c r="A21" s="4"/>
      <c r="B21" s="28" t="s">
        <v>20</v>
      </c>
      <c r="C21" s="28" t="s">
        <v>20</v>
      </c>
      <c r="D21" s="28" t="s">
        <v>20</v>
      </c>
      <c r="E21" s="28" t="s">
        <v>20</v>
      </c>
      <c r="F21" s="30"/>
      <c r="G21" s="30"/>
      <c r="H21" s="57"/>
    </row>
    <row r="22" spans="1:8" x14ac:dyDescent="0.2">
      <c r="A22" s="31"/>
      <c r="B22" s="32"/>
      <c r="C22" s="32"/>
      <c r="D22" s="33"/>
      <c r="E22" s="33"/>
      <c r="F22" s="34"/>
      <c r="G22" s="34"/>
      <c r="H22" s="35"/>
    </row>
    <row r="23" spans="1:8" x14ac:dyDescent="0.2">
      <c r="A23" s="11" t="s">
        <v>9</v>
      </c>
      <c r="B23" s="12">
        <v>1643.6</v>
      </c>
      <c r="C23" s="12">
        <v>1484.7</v>
      </c>
      <c r="D23" s="12">
        <v>1374.6</v>
      </c>
      <c r="E23" s="12">
        <v>1584.900000000001</v>
      </c>
      <c r="F23" s="13">
        <v>6087.8</v>
      </c>
      <c r="G23" s="14">
        <v>6650.3</v>
      </c>
      <c r="H23" s="15">
        <f>(ROUND(F23,1)/ROUND(G23,1)-1)*100</f>
        <v>-8.4582650406748616</v>
      </c>
    </row>
    <row r="24" spans="1:8" x14ac:dyDescent="0.2">
      <c r="A24" s="11" t="s">
        <v>10</v>
      </c>
      <c r="B24" s="12">
        <v>174.2</v>
      </c>
      <c r="C24" s="12">
        <v>181.1</v>
      </c>
      <c r="D24" s="12">
        <v>156.9</v>
      </c>
      <c r="E24" s="12">
        <v>174.40000000000003</v>
      </c>
      <c r="F24" s="13">
        <v>686.6</v>
      </c>
      <c r="G24" s="14">
        <v>1120.4000000000001</v>
      </c>
      <c r="H24" s="15">
        <f>IF(OR(AND(F24&gt;0,G24&lt;0),AND(F24&lt;0,G24&gt;0)),"",(ROUND(F24,1)/ROUND(G24,1)-1)*100)</f>
        <v>-38.71831488754016</v>
      </c>
    </row>
    <row r="25" spans="1:8" x14ac:dyDescent="0.2">
      <c r="A25" s="11" t="s">
        <v>11</v>
      </c>
      <c r="B25" s="26">
        <v>0.106</v>
      </c>
      <c r="C25" s="26">
        <v>0.122</v>
      </c>
      <c r="D25" s="26">
        <v>0.114</v>
      </c>
      <c r="E25" s="26">
        <v>0.11</v>
      </c>
      <c r="F25" s="18">
        <f>F24/F23</f>
        <v>0.11278294293505042</v>
      </c>
      <c r="G25" s="16">
        <f>G24/G23</f>
        <v>0.16847360269461528</v>
      </c>
      <c r="H25" s="15"/>
    </row>
    <row r="26" spans="1:8" x14ac:dyDescent="0.2">
      <c r="A26" s="11" t="s">
        <v>12</v>
      </c>
      <c r="B26" s="12">
        <v>110</v>
      </c>
      <c r="C26" s="12">
        <v>116.7</v>
      </c>
      <c r="D26" s="12">
        <v>93.3</v>
      </c>
      <c r="E26" s="12">
        <v>108.30000000000001</v>
      </c>
      <c r="F26" s="13">
        <v>428.3</v>
      </c>
      <c r="G26" s="14">
        <v>862.5</v>
      </c>
      <c r="H26" s="15">
        <f>IF(OR(AND(F26&gt;0,G26&lt;0),AND(F26&lt;0,G26&gt;0)),"",(ROUND(F26,1)/ROUND(G26,1)-1)*100)</f>
        <v>-50.342028985507248</v>
      </c>
    </row>
    <row r="27" spans="1:8" x14ac:dyDescent="0.2">
      <c r="A27" s="11" t="s">
        <v>13</v>
      </c>
      <c r="B27" s="26">
        <v>6.7000000000000004E-2</v>
      </c>
      <c r="C27" s="26">
        <v>7.9000000000000001E-2</v>
      </c>
      <c r="D27" s="26">
        <v>6.8000000000000005E-2</v>
      </c>
      <c r="E27" s="26">
        <v>6.8000000000000005E-2</v>
      </c>
      <c r="F27" s="19">
        <f>F26/F23</f>
        <v>7.0353822398896149E-2</v>
      </c>
      <c r="G27" s="16">
        <f>G26/G23</f>
        <v>0.12969339729034779</v>
      </c>
      <c r="H27" s="15"/>
    </row>
    <row r="28" spans="1:8" x14ac:dyDescent="0.2">
      <c r="A28" s="11" t="s">
        <v>16</v>
      </c>
      <c r="B28" s="20">
        <v>10657</v>
      </c>
      <c r="C28" s="20">
        <v>10748</v>
      </c>
      <c r="D28" s="20">
        <v>10617</v>
      </c>
      <c r="E28" s="20">
        <v>10747</v>
      </c>
      <c r="F28" s="21">
        <v>10747</v>
      </c>
      <c r="G28" s="22">
        <v>10636</v>
      </c>
      <c r="H28" s="15">
        <f>(ROUND(F28,1)/ROUND(G28,1)-1)*100</f>
        <v>1.0436254230913988</v>
      </c>
    </row>
    <row r="29" spans="1:8" x14ac:dyDescent="0.2">
      <c r="A29" s="23"/>
      <c r="B29" s="36"/>
      <c r="C29" s="36"/>
      <c r="D29" s="37"/>
      <c r="E29" s="37"/>
      <c r="F29" s="37"/>
      <c r="G29" s="37"/>
      <c r="H29" s="38"/>
    </row>
    <row r="30" spans="1:8" x14ac:dyDescent="0.2">
      <c r="A30" s="58"/>
      <c r="B30" s="58"/>
      <c r="C30" s="58"/>
      <c r="D30" s="58"/>
      <c r="E30" s="58"/>
      <c r="F30" s="58"/>
      <c r="G30" s="39"/>
      <c r="H30" s="39"/>
    </row>
    <row r="31" spans="1:8" x14ac:dyDescent="0.2">
      <c r="A31" s="40"/>
      <c r="B31" s="30"/>
      <c r="C31" s="30"/>
      <c r="D31" s="40"/>
      <c r="E31" s="40"/>
      <c r="F31" s="40"/>
      <c r="G31" s="40"/>
      <c r="H31" s="40"/>
    </row>
    <row r="33" spans="1:8" x14ac:dyDescent="0.2">
      <c r="A33" s="52" t="s">
        <v>22</v>
      </c>
      <c r="B33" s="53"/>
      <c r="C33" s="53"/>
      <c r="D33" s="53"/>
      <c r="E33" s="53"/>
      <c r="F33" s="53"/>
      <c r="G33" s="53"/>
      <c r="H33" s="40"/>
    </row>
    <row r="34" spans="1:8" x14ac:dyDescent="0.2">
      <c r="A34" s="1" t="s">
        <v>1</v>
      </c>
      <c r="B34" s="2"/>
      <c r="C34" s="2"/>
      <c r="D34" s="2"/>
      <c r="E34" s="2"/>
      <c r="F34" s="54" t="s">
        <v>6</v>
      </c>
      <c r="G34" s="55"/>
      <c r="H34" s="27"/>
    </row>
    <row r="35" spans="1:8" ht="14.25" x14ac:dyDescent="0.2">
      <c r="A35" s="4"/>
      <c r="B35" s="29" t="s">
        <v>2</v>
      </c>
      <c r="C35" s="29" t="s">
        <v>3</v>
      </c>
      <c r="D35" s="29" t="s">
        <v>4</v>
      </c>
      <c r="E35" s="29" t="s">
        <v>5</v>
      </c>
      <c r="F35" s="28" t="s">
        <v>20</v>
      </c>
      <c r="G35" s="5" t="s">
        <v>21</v>
      </c>
      <c r="H35" s="56" t="s">
        <v>8</v>
      </c>
    </row>
    <row r="36" spans="1:8" x14ac:dyDescent="0.2">
      <c r="A36" s="4"/>
      <c r="B36" s="28" t="s">
        <v>20</v>
      </c>
      <c r="C36" s="28" t="s">
        <v>20</v>
      </c>
      <c r="D36" s="28" t="s">
        <v>20</v>
      </c>
      <c r="E36" s="28" t="s">
        <v>20</v>
      </c>
      <c r="F36" s="30"/>
      <c r="G36" s="30"/>
      <c r="H36" s="57"/>
    </row>
    <row r="37" spans="1:8" x14ac:dyDescent="0.2">
      <c r="A37" s="31"/>
      <c r="B37" s="32"/>
      <c r="C37" s="32"/>
      <c r="D37" s="33"/>
      <c r="E37" s="33"/>
      <c r="F37" s="34"/>
      <c r="G37" s="34"/>
      <c r="H37" s="35"/>
    </row>
    <row r="38" spans="1:8" x14ac:dyDescent="0.2">
      <c r="A38" s="11" t="s">
        <v>9</v>
      </c>
      <c r="B38" s="12">
        <v>934.4</v>
      </c>
      <c r="C38" s="12">
        <v>853.30000000000007</v>
      </c>
      <c r="D38" s="12">
        <v>827.1</v>
      </c>
      <c r="E38" s="12">
        <v>926.89999999999975</v>
      </c>
      <c r="F38" s="13">
        <v>3541.7</v>
      </c>
      <c r="G38" s="14">
        <v>3789.6</v>
      </c>
      <c r="H38" s="15">
        <f>(ROUND(F38,1)/ROUND(G38,1)-1)*100</f>
        <v>-6.5415875026388015</v>
      </c>
    </row>
    <row r="39" spans="1:8" x14ac:dyDescent="0.2">
      <c r="A39" s="11" t="s">
        <v>10</v>
      </c>
      <c r="B39" s="12">
        <v>96.4</v>
      </c>
      <c r="C39" s="12">
        <v>46.799999999999983</v>
      </c>
      <c r="D39" s="12">
        <v>56.200000000000017</v>
      </c>
      <c r="E39" s="12">
        <v>-14.099999999999994</v>
      </c>
      <c r="F39" s="13">
        <v>185.3</v>
      </c>
      <c r="G39" s="14">
        <v>561.5</v>
      </c>
      <c r="H39" s="15">
        <f>IF(OR(AND(F39&gt;0,G39&lt;0),AND(F39&lt;0,G39&gt;0)),"",(ROUND(F39,1)/ROUND(G39,1)-1)*100)</f>
        <v>-66.999109528049857</v>
      </c>
    </row>
    <row r="40" spans="1:8" x14ac:dyDescent="0.2">
      <c r="A40" s="11" t="s">
        <v>11</v>
      </c>
      <c r="B40" s="26">
        <v>0.10299999999999999</v>
      </c>
      <c r="C40" s="26">
        <v>5.5E-2</v>
      </c>
      <c r="D40" s="26">
        <v>6.8000000000000005E-2</v>
      </c>
      <c r="E40" s="26">
        <v>-1.4999999999999999E-2</v>
      </c>
      <c r="F40" s="18">
        <f>F39/F38</f>
        <v>5.2319507581105124E-2</v>
      </c>
      <c r="G40" s="16">
        <f>G39/G38</f>
        <v>0.1481686721553726</v>
      </c>
      <c r="H40" s="15"/>
    </row>
    <row r="41" spans="1:8" x14ac:dyDescent="0.2">
      <c r="A41" s="11" t="s">
        <v>12</v>
      </c>
      <c r="B41" s="12">
        <v>55.1</v>
      </c>
      <c r="C41" s="12">
        <v>3.8999999999999986</v>
      </c>
      <c r="D41" s="12">
        <v>13.599999999999987</v>
      </c>
      <c r="E41" s="12">
        <v>-320.79999999999995</v>
      </c>
      <c r="F41" s="13">
        <v>-248.2</v>
      </c>
      <c r="G41" s="14">
        <v>239.2</v>
      </c>
      <c r="H41" s="15" t="str">
        <f>IF(OR(AND(F41&gt;0,G41&lt;0),AND(F41&lt;0,G41&gt;0)),"",(ROUND(F41,1)/ROUND(G41,1)-1)*100)</f>
        <v/>
      </c>
    </row>
    <row r="42" spans="1:8" x14ac:dyDescent="0.2">
      <c r="A42" s="11" t="s">
        <v>13</v>
      </c>
      <c r="B42" s="26">
        <v>5.8999999999999997E-2</v>
      </c>
      <c r="C42" s="26">
        <v>5.0000000000000001E-3</v>
      </c>
      <c r="D42" s="26">
        <v>1.6E-2</v>
      </c>
      <c r="E42" s="26">
        <v>-0.34599999999999997</v>
      </c>
      <c r="F42" s="19">
        <f>F41/F38</f>
        <v>-7.0079340429737139E-2</v>
      </c>
      <c r="G42" s="16">
        <f>G41/G38</f>
        <v>6.3120118218281618E-2</v>
      </c>
      <c r="H42" s="15"/>
    </row>
    <row r="43" spans="1:8" x14ac:dyDescent="0.2">
      <c r="A43" s="11" t="s">
        <v>16</v>
      </c>
      <c r="B43" s="20">
        <v>13560</v>
      </c>
      <c r="C43" s="20">
        <v>13492</v>
      </c>
      <c r="D43" s="20">
        <v>13308</v>
      </c>
      <c r="E43" s="20">
        <v>13308</v>
      </c>
      <c r="F43" s="21">
        <v>13308</v>
      </c>
      <c r="G43" s="22">
        <v>13654</v>
      </c>
      <c r="H43" s="15">
        <f>(ROUND(F43,1)/ROUND(G43,1)-1)*100</f>
        <v>-2.5340559542991081</v>
      </c>
    </row>
    <row r="44" spans="1:8" x14ac:dyDescent="0.2">
      <c r="A44" s="23"/>
      <c r="B44" s="36"/>
      <c r="C44" s="36"/>
      <c r="D44" s="37"/>
      <c r="E44" s="37"/>
      <c r="F44" s="37"/>
      <c r="G44" s="37"/>
      <c r="H44" s="38"/>
    </row>
    <row r="46" spans="1:8" x14ac:dyDescent="0.2">
      <c r="A46" s="52" t="s">
        <v>23</v>
      </c>
      <c r="B46" s="53"/>
      <c r="C46" s="53"/>
      <c r="D46" s="53"/>
      <c r="E46" s="53"/>
      <c r="F46" s="53"/>
      <c r="G46" s="53"/>
      <c r="H46" s="40"/>
    </row>
    <row r="47" spans="1:8" x14ac:dyDescent="0.2">
      <c r="A47" s="1" t="s">
        <v>1</v>
      </c>
      <c r="B47" s="2"/>
      <c r="C47" s="2"/>
      <c r="D47" s="2"/>
      <c r="E47" s="2"/>
      <c r="F47" s="54" t="s">
        <v>6</v>
      </c>
      <c r="G47" s="55"/>
      <c r="H47" s="27"/>
    </row>
    <row r="48" spans="1:8" ht="14.25" x14ac:dyDescent="0.2">
      <c r="A48" s="4"/>
      <c r="B48" s="29" t="s">
        <v>2</v>
      </c>
      <c r="C48" s="29" t="s">
        <v>3</v>
      </c>
      <c r="D48" s="29" t="s">
        <v>4</v>
      </c>
      <c r="E48" s="29" t="s">
        <v>5</v>
      </c>
      <c r="F48" s="28" t="s">
        <v>20</v>
      </c>
      <c r="G48" s="5" t="s">
        <v>21</v>
      </c>
      <c r="H48" s="56" t="s">
        <v>8</v>
      </c>
    </row>
    <row r="49" spans="1:8" x14ac:dyDescent="0.2">
      <c r="A49" s="4"/>
      <c r="B49" s="28" t="s">
        <v>20</v>
      </c>
      <c r="C49" s="28" t="s">
        <v>20</v>
      </c>
      <c r="D49" s="28" t="s">
        <v>20</v>
      </c>
      <c r="E49" s="28" t="s">
        <v>20</v>
      </c>
      <c r="F49" s="30"/>
      <c r="G49" s="30"/>
      <c r="H49" s="57"/>
    </row>
    <row r="50" spans="1:8" x14ac:dyDescent="0.2">
      <c r="A50" s="31"/>
      <c r="B50" s="41"/>
      <c r="C50" s="41"/>
      <c r="D50" s="34"/>
      <c r="E50" s="34"/>
      <c r="F50" s="34"/>
      <c r="G50" s="34"/>
      <c r="H50" s="35"/>
    </row>
    <row r="51" spans="1:8" x14ac:dyDescent="0.2">
      <c r="A51" s="42" t="s">
        <v>9</v>
      </c>
      <c r="B51" s="12">
        <v>1144.4000000000001</v>
      </c>
      <c r="C51" s="12">
        <v>1070.2999999999997</v>
      </c>
      <c r="D51" s="12">
        <v>1026.3000000000002</v>
      </c>
      <c r="E51" s="12">
        <v>1074.6999999999998</v>
      </c>
      <c r="F51" s="43">
        <v>4315.7</v>
      </c>
      <c r="G51" s="44">
        <v>4289.2</v>
      </c>
      <c r="H51" s="15">
        <f>(ROUND(F51,1)/ROUND(G51,1)-1)*100</f>
        <v>0.6178308309241709</v>
      </c>
    </row>
    <row r="52" spans="1:8" x14ac:dyDescent="0.2">
      <c r="A52" s="11" t="s">
        <v>10</v>
      </c>
      <c r="B52" s="12">
        <v>182.3</v>
      </c>
      <c r="C52" s="12">
        <v>133</v>
      </c>
      <c r="D52" s="12">
        <v>128.09999999999997</v>
      </c>
      <c r="E52" s="12">
        <v>162.80000000000007</v>
      </c>
      <c r="F52" s="13">
        <v>606.20000000000005</v>
      </c>
      <c r="G52" s="14">
        <v>585.9</v>
      </c>
      <c r="H52" s="15">
        <f>IF(OR(AND(F52&gt;0,G52&lt;0),AND(F52&lt;0,G52&gt;0)),"",(ROUND(F52,1)/ROUND(G52,1)-1)*100)</f>
        <v>3.4647550776583103</v>
      </c>
    </row>
    <row r="53" spans="1:8" x14ac:dyDescent="0.2">
      <c r="A53" s="11" t="s">
        <v>11</v>
      </c>
      <c r="B53" s="26">
        <v>0.159</v>
      </c>
      <c r="C53" s="26">
        <v>0.124</v>
      </c>
      <c r="D53" s="26">
        <v>0.125</v>
      </c>
      <c r="E53" s="26">
        <v>0.151</v>
      </c>
      <c r="F53" s="18">
        <f>F52/F51</f>
        <v>0.14046388766596382</v>
      </c>
      <c r="G53" s="16">
        <f>G52/G51</f>
        <v>0.13659889956168983</v>
      </c>
      <c r="H53" s="15"/>
    </row>
    <row r="54" spans="1:8" x14ac:dyDescent="0.2">
      <c r="A54" s="11" t="s">
        <v>12</v>
      </c>
      <c r="B54" s="12">
        <v>138</v>
      </c>
      <c r="C54" s="12">
        <v>85</v>
      </c>
      <c r="D54" s="12">
        <v>86.899999999999977</v>
      </c>
      <c r="E54" s="12">
        <v>117.80000000000001</v>
      </c>
      <c r="F54" s="13">
        <v>427.7</v>
      </c>
      <c r="G54" s="14">
        <v>404</v>
      </c>
      <c r="H54" s="15">
        <f>IF(OR(AND(F54&gt;0,G54&lt;0),AND(F54&lt;0,G54&gt;0)),"",(ROUND(F54,1)/ROUND(G54,1)-1)*100)</f>
        <v>5.8663366336633604</v>
      </c>
    </row>
    <row r="55" spans="1:8" x14ac:dyDescent="0.2">
      <c r="A55" s="11" t="s">
        <v>13</v>
      </c>
      <c r="B55" s="26">
        <v>0.121</v>
      </c>
      <c r="C55" s="26">
        <v>7.9000000000000001E-2</v>
      </c>
      <c r="D55" s="26">
        <v>8.5000000000000006E-2</v>
      </c>
      <c r="E55" s="26">
        <v>0.11</v>
      </c>
      <c r="F55" s="45">
        <f>F54/F51</f>
        <v>9.9103274092267768E-2</v>
      </c>
      <c r="G55" s="16">
        <f>G54/G51</f>
        <v>9.4190058752214867E-2</v>
      </c>
      <c r="H55" s="15"/>
    </row>
    <row r="56" spans="1:8" x14ac:dyDescent="0.2">
      <c r="A56" s="11" t="s">
        <v>16</v>
      </c>
      <c r="B56" s="20">
        <v>14145</v>
      </c>
      <c r="C56" s="20">
        <v>14247</v>
      </c>
      <c r="D56" s="20">
        <v>14287</v>
      </c>
      <c r="E56" s="20">
        <v>14724</v>
      </c>
      <c r="F56" s="21">
        <v>14724</v>
      </c>
      <c r="G56" s="22">
        <v>14053</v>
      </c>
      <c r="H56" s="15">
        <f>(ROUND(F56,1)/ROUND(G56,1)-1)*100</f>
        <v>4.7747811855120004</v>
      </c>
    </row>
    <row r="57" spans="1:8" x14ac:dyDescent="0.2">
      <c r="A57" s="23"/>
      <c r="B57" s="36"/>
      <c r="C57" s="36"/>
      <c r="D57" s="37"/>
      <c r="E57" s="37"/>
      <c r="F57" s="37"/>
      <c r="G57" s="37"/>
      <c r="H57" s="38"/>
    </row>
    <row r="59" spans="1:8" x14ac:dyDescent="0.2">
      <c r="A59" s="52" t="s">
        <v>24</v>
      </c>
      <c r="B59" s="53"/>
      <c r="C59" s="53"/>
      <c r="D59" s="53"/>
      <c r="E59" s="53"/>
      <c r="F59" s="53"/>
      <c r="G59" s="53"/>
      <c r="H59" s="40"/>
    </row>
    <row r="60" spans="1:8" x14ac:dyDescent="0.2">
      <c r="A60" s="1" t="s">
        <v>1</v>
      </c>
      <c r="B60" s="2"/>
      <c r="C60" s="2"/>
      <c r="D60" s="2"/>
      <c r="E60" s="2"/>
      <c r="F60" s="54" t="s">
        <v>6</v>
      </c>
      <c r="G60" s="55"/>
      <c r="H60" s="27"/>
    </row>
    <row r="61" spans="1:8" ht="14.25" x14ac:dyDescent="0.2">
      <c r="A61" s="4"/>
      <c r="B61" s="29" t="s">
        <v>2</v>
      </c>
      <c r="C61" s="29" t="s">
        <v>3</v>
      </c>
      <c r="D61" s="29" t="s">
        <v>4</v>
      </c>
      <c r="E61" s="29" t="s">
        <v>5</v>
      </c>
      <c r="F61" s="28" t="s">
        <v>20</v>
      </c>
      <c r="G61" s="5" t="s">
        <v>21</v>
      </c>
      <c r="H61" s="56" t="s">
        <v>8</v>
      </c>
    </row>
    <row r="62" spans="1:8" ht="14.25" x14ac:dyDescent="0.2">
      <c r="A62" s="4"/>
      <c r="B62" s="29" t="s">
        <v>25</v>
      </c>
      <c r="C62" s="29" t="s">
        <v>25</v>
      </c>
      <c r="D62" s="29" t="s">
        <v>25</v>
      </c>
      <c r="E62" s="28" t="s">
        <v>20</v>
      </c>
      <c r="F62" s="30"/>
      <c r="G62" s="30"/>
      <c r="H62" s="57"/>
    </row>
    <row r="63" spans="1:8" x14ac:dyDescent="0.2">
      <c r="A63" s="31"/>
      <c r="B63" s="41"/>
      <c r="C63" s="41"/>
      <c r="D63" s="34"/>
      <c r="E63" s="34"/>
      <c r="F63" s="34"/>
      <c r="G63" s="34"/>
      <c r="H63" s="35"/>
    </row>
    <row r="64" spans="1:8" x14ac:dyDescent="0.2">
      <c r="A64" s="42" t="s">
        <v>9</v>
      </c>
      <c r="B64" s="47">
        <v>884</v>
      </c>
      <c r="C64" s="12">
        <v>816.09999999999991</v>
      </c>
      <c r="D64" s="12">
        <v>790.30000000000018</v>
      </c>
      <c r="E64" s="12">
        <v>878</v>
      </c>
      <c r="F64" s="43">
        <v>3368.4</v>
      </c>
      <c r="G64" s="44">
        <v>3860.7</v>
      </c>
      <c r="H64" s="15">
        <f>(ROUND(F64,1)/ROUND(G64,1)-1)*100</f>
        <v>-12.751573548838291</v>
      </c>
    </row>
    <row r="65" spans="1:8" x14ac:dyDescent="0.2">
      <c r="A65" s="11" t="s">
        <v>10</v>
      </c>
      <c r="B65" s="12">
        <v>76.2</v>
      </c>
      <c r="C65" s="12">
        <v>73.899999999999991</v>
      </c>
      <c r="D65" s="12">
        <v>53.700000000000031</v>
      </c>
      <c r="E65" s="12">
        <v>97.199999999999974</v>
      </c>
      <c r="F65" s="13">
        <v>301</v>
      </c>
      <c r="G65" s="14">
        <v>374.6</v>
      </c>
      <c r="H65" s="15">
        <f>IF(OR(AND(F65&gt;0,G65&lt;0),AND(F65&lt;0,G65&gt;0)),"",(ROUND(F65,1)/ROUND(G65,1)-1)*100)</f>
        <v>-19.647624132407906</v>
      </c>
    </row>
    <row r="66" spans="1:8" x14ac:dyDescent="0.2">
      <c r="A66" s="11" t="s">
        <v>11</v>
      </c>
      <c r="B66" s="26">
        <v>8.5999999999999993E-2</v>
      </c>
      <c r="C66" s="26">
        <v>9.0999999999999998E-2</v>
      </c>
      <c r="D66" s="26">
        <v>6.8000000000000005E-2</v>
      </c>
      <c r="E66" s="26">
        <v>0.111</v>
      </c>
      <c r="F66" s="18">
        <f>F65/F64</f>
        <v>8.9359933499584376E-2</v>
      </c>
      <c r="G66" s="16">
        <f>G65/G64</f>
        <v>9.7029036185147785E-2</v>
      </c>
      <c r="H66" s="15"/>
    </row>
    <row r="67" spans="1:8" x14ac:dyDescent="0.2">
      <c r="A67" s="11" t="s">
        <v>12</v>
      </c>
      <c r="B67" s="12">
        <v>40.5</v>
      </c>
      <c r="C67" s="12">
        <v>36.700000000000003</v>
      </c>
      <c r="D67" s="12">
        <v>18.200000000000003</v>
      </c>
      <c r="E67" s="12">
        <v>-7.9</v>
      </c>
      <c r="F67" s="13">
        <v>87.5</v>
      </c>
      <c r="G67" s="14">
        <v>228.7</v>
      </c>
      <c r="H67" s="15">
        <f>IF(OR(AND(F67&gt;0,G67&lt;0),AND(F67&lt;0,G67&gt;0)),"",(ROUND(F67,1)/ROUND(G67,1)-1)*100)</f>
        <v>-61.740271097507652</v>
      </c>
    </row>
    <row r="68" spans="1:8" x14ac:dyDescent="0.2">
      <c r="A68" s="11" t="s">
        <v>13</v>
      </c>
      <c r="B68" s="26">
        <v>4.5999999999999999E-2</v>
      </c>
      <c r="C68" s="26">
        <v>4.4999999999999998E-2</v>
      </c>
      <c r="D68" s="26">
        <v>2.3E-2</v>
      </c>
      <c r="E68" s="26">
        <v>-8.9999999999999993E-3</v>
      </c>
      <c r="F68" s="45">
        <f>F67/F64</f>
        <v>2.5976724854530338E-2</v>
      </c>
      <c r="G68" s="16">
        <f>G67/G64</f>
        <v>5.9237962027611571E-2</v>
      </c>
      <c r="H68" s="15"/>
    </row>
    <row r="69" spans="1:8" x14ac:dyDescent="0.2">
      <c r="A69" s="11" t="s">
        <v>16</v>
      </c>
      <c r="B69" s="20">
        <v>11782</v>
      </c>
      <c r="C69" s="20">
        <v>11668</v>
      </c>
      <c r="D69" s="20">
        <v>11315</v>
      </c>
      <c r="E69" s="20">
        <v>11571</v>
      </c>
      <c r="F69" s="21">
        <v>11571</v>
      </c>
      <c r="G69" s="22">
        <v>11853</v>
      </c>
      <c r="H69" s="15">
        <f>(ROUND(F69,1)/ROUND(G69,1)-1)*100</f>
        <v>-2.3791445203745876</v>
      </c>
    </row>
    <row r="70" spans="1:8" x14ac:dyDescent="0.2">
      <c r="A70" s="23"/>
      <c r="B70" s="36"/>
      <c r="C70" s="36"/>
      <c r="D70" s="37"/>
      <c r="E70" s="37"/>
      <c r="F70" s="37"/>
      <c r="G70" s="37"/>
      <c r="H70" s="38"/>
    </row>
    <row r="71" spans="1:8" x14ac:dyDescent="0.2">
      <c r="A71" s="51" t="s">
        <v>26</v>
      </c>
      <c r="B71" s="51"/>
      <c r="C71" s="51"/>
      <c r="D71" s="51"/>
      <c r="E71" s="51"/>
      <c r="F71" s="46"/>
      <c r="G71" s="46"/>
      <c r="H71" s="46"/>
    </row>
    <row r="72" spans="1:8" x14ac:dyDescent="0.2">
      <c r="A72" s="40"/>
      <c r="B72" s="30"/>
      <c r="C72" s="30"/>
      <c r="D72" s="40"/>
      <c r="E72" s="40"/>
      <c r="F72" s="40"/>
      <c r="G72" s="40"/>
      <c r="H72" s="40"/>
    </row>
  </sheetData>
  <mergeCells count="18">
    <mergeCell ref="H35:H36"/>
    <mergeCell ref="A1:H1"/>
    <mergeCell ref="F2:G2"/>
    <mergeCell ref="A14:H14"/>
    <mergeCell ref="A15:H15"/>
    <mergeCell ref="F19:G19"/>
    <mergeCell ref="H20:H21"/>
    <mergeCell ref="A30:F30"/>
    <mergeCell ref="A18:G18"/>
    <mergeCell ref="A33:G33"/>
    <mergeCell ref="F34:G34"/>
    <mergeCell ref="A71:E71"/>
    <mergeCell ref="A46:G46"/>
    <mergeCell ref="F47:G47"/>
    <mergeCell ref="H48:H49"/>
    <mergeCell ref="A59:G59"/>
    <mergeCell ref="F60:G60"/>
    <mergeCell ref="H61:H62"/>
  </mergeCells>
  <phoneticPr fontId="1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sn_year</vt:lpstr>
    </vt:vector>
  </TitlesOfParts>
  <Company>voestalpine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Pohler Katharina</dc:creator>
  <cp:lastModifiedBy>Pohler Katharina</cp:lastModifiedBy>
  <cp:lastPrinted>2024-06-05T08:21:04Z</cp:lastPrinted>
  <dcterms:created xsi:type="dcterms:W3CDTF">2024-06-05T07:19:44Z</dcterms:created>
  <dcterms:modified xsi:type="dcterms:W3CDTF">2024-06-05T08:26:57Z</dcterms:modified>
</cp:coreProperties>
</file>